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9440" windowHeight="98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8" i="1"/>
  <c r="J25" l="1"/>
  <c r="K25"/>
  <c r="L25"/>
  <c r="M25"/>
  <c r="N25"/>
  <c r="O25"/>
  <c r="P25"/>
  <c r="Q25"/>
  <c r="J24"/>
  <c r="K24"/>
  <c r="L24"/>
  <c r="M24"/>
  <c r="N24"/>
  <c r="O24"/>
  <c r="P24"/>
  <c r="Q24"/>
  <c r="I24"/>
  <c r="I25"/>
  <c r="D16"/>
  <c r="D14"/>
  <c r="F14" s="1"/>
  <c r="D12"/>
  <c r="H33"/>
  <c r="G33"/>
  <c r="F31"/>
  <c r="H29"/>
  <c r="G29"/>
  <c r="F12" l="1"/>
  <c r="D10"/>
  <c r="F24"/>
  <c r="F33"/>
  <c r="F16"/>
  <c r="F29"/>
  <c r="F25" l="1"/>
  <c r="F27" l="1"/>
</calcChain>
</file>

<file path=xl/sharedStrings.xml><?xml version="1.0" encoding="utf-8"?>
<sst xmlns="http://schemas.openxmlformats.org/spreadsheetml/2006/main" count="185" uniqueCount="87">
  <si>
    <t>WYKAZ CEN OGÓŁEM</t>
  </si>
  <si>
    <t>Lp.</t>
  </si>
  <si>
    <t>Zakres</t>
  </si>
  <si>
    <t>J.m.</t>
  </si>
  <si>
    <t>Ilość ogółem</t>
  </si>
  <si>
    <t>Cena jednostkowa</t>
  </si>
  <si>
    <r>
      <t xml:space="preserve">Koszt całkowity </t>
    </r>
    <r>
      <rPr>
        <sz val="10"/>
        <rFont val="Arial CE"/>
        <charset val="238"/>
      </rPr>
      <t>netto</t>
    </r>
  </si>
  <si>
    <t>Koszt netto z podziałem na partnerów projektu</t>
  </si>
  <si>
    <t>Powiat Buski</t>
  </si>
  <si>
    <t xml:space="preserve">Pińczów </t>
  </si>
  <si>
    <t xml:space="preserve">Pacanów </t>
  </si>
  <si>
    <t xml:space="preserve">Stopnica </t>
  </si>
  <si>
    <t xml:space="preserve">Nowy Korczyn </t>
  </si>
  <si>
    <t xml:space="preserve">Wiślica </t>
  </si>
  <si>
    <t xml:space="preserve">Gnojno </t>
  </si>
  <si>
    <t xml:space="preserve">Kije </t>
  </si>
  <si>
    <t xml:space="preserve">Solec Zdrój </t>
  </si>
  <si>
    <t xml:space="preserve">Tuczępy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</si>
  <si>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</si>
  <si>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</si>
  <si>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</si>
  <si>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</si>
  <si>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</si>
  <si>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</si>
  <si>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</si>
  <si>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</si>
  <si>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</si>
  <si>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</si>
  <si>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</si>
  <si>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</si>
  <si>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</si>
  <si>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</si>
  <si>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</si>
  <si>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</si>
  <si>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</si>
  <si>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Prace projektowe dla instalacji solarnych na budynkach prywatnych</t>
  </si>
  <si>
    <t>ilość dokumentacji projektowych dla poszczególnych partnerów</t>
  </si>
  <si>
    <t>nie dotyczy</t>
  </si>
  <si>
    <t>kpl.</t>
  </si>
  <si>
    <t>Dostawa i montaż instalacji solarnych na budynkach prywatnych ogółem, w tym:</t>
  </si>
  <si>
    <t>2.1</t>
  </si>
  <si>
    <t>Instalacje solarne typu A</t>
  </si>
  <si>
    <t>2.2</t>
  </si>
  <si>
    <t>Instalacje solarne typu B</t>
  </si>
  <si>
    <t>2.3</t>
  </si>
  <si>
    <t>Instalacje solarne typu C</t>
  </si>
  <si>
    <t>I</t>
  </si>
  <si>
    <t>Razem netto (z wiersza 1 oraz 2)</t>
  </si>
  <si>
    <t>II</t>
  </si>
  <si>
    <t>Podatek VAT (z wiersza 1 oraz 2)</t>
  </si>
  <si>
    <t>Obowiązująca stawka VAT 23 / 8%</t>
  </si>
  <si>
    <t>III</t>
  </si>
  <si>
    <t>Cena brutto (z wiersza 1 oraz 2)</t>
  </si>
  <si>
    <t>Prace projektowe dla instalacji solarnych na budynkach użyteczności publicznej</t>
  </si>
  <si>
    <t>Dostawa i montaż instalacji solarnych na budynkach użyteczności publicznej</t>
  </si>
  <si>
    <t>IV</t>
  </si>
  <si>
    <t>Razem netto (z wiersza 3 oraz 4)</t>
  </si>
  <si>
    <t>V</t>
  </si>
  <si>
    <t xml:space="preserve">Podatek VAT (z wiersza 3 oraz 4) </t>
  </si>
  <si>
    <t>Obowiązująca stawka VAT 23%</t>
  </si>
  <si>
    <t>VI</t>
  </si>
  <si>
    <t>Cena brutto (z wiersza 3 oraz 4)</t>
  </si>
  <si>
    <t>Wykonanie systemu monitorującego</t>
  </si>
  <si>
    <t>Przeprowadzenie szkoleń użytkowników instalacji solarnych</t>
  </si>
  <si>
    <t>ilość szkoleń dla poszczególnych partnerów</t>
  </si>
  <si>
    <t>VII</t>
  </si>
  <si>
    <t>VIII</t>
  </si>
  <si>
    <t>IX</t>
  </si>
  <si>
    <t>Koszt ogółem netto (suma wierszy I, IV oraz VII)</t>
  </si>
  <si>
    <t>Podatek VAT ogółem (suma wierszy II, V, VIII)</t>
  </si>
  <si>
    <t>Koszt ogółem brutto (suma wierszy III, VI, IX)</t>
  </si>
  <si>
    <t>Sędziszów</t>
  </si>
  <si>
    <t>Razem netto (z wierszy 5 - 7)</t>
  </si>
  <si>
    <t>Podatek VAT (z wierszy 5 - 7)</t>
  </si>
  <si>
    <t xml:space="preserve">Cena brutto </t>
  </si>
  <si>
    <t xml:space="preserve">nie dotyczy </t>
  </si>
  <si>
    <t xml:space="preserve">Załącznik nr 1.1 do Umowy Nr ………………... </t>
  </si>
  <si>
    <t xml:space="preserve">"Instalacja kolektorów słonecznych na budynkach użyteczności publicznej i domach prywatnych na terenie Gmin tj.  Sędziszów, Wiślica, Stopnica, Tuczępy, Nowy Korczyn, Gnojno, Sole – Zdrój, Pacanów, Pińczów, Kije oraz Powiat Buski” </t>
  </si>
  <si>
    <t>ilość tablic dla poszczególnych partnerów</t>
  </si>
  <si>
    <t>szt.</t>
  </si>
  <si>
    <t>Ceny jednostkowe oraz koszty należy podać w PLN, z dokładnością 2 cyfr po przecinku.</t>
  </si>
  <si>
    <t>Dostawa i montaż tablic informacyjnych oraz pamiątkowych*</t>
  </si>
  <si>
    <t>* 8 szt. tablic oznacza: 1 szt. tablicy informacuyjnej zlokalizowaneą w Gminie Sędziszów oraz 7 szt. tablic pamiątkowych zamontowanych po zrealizowaniu zakresu objętego projektem</t>
  </si>
  <si>
    <t>Uwaga!</t>
  </si>
  <si>
    <t>poglądowa i orientacyjna ilość dokumentacji projektowych dla poszczególnych partnerów</t>
  </si>
  <si>
    <t>poglądowa i orientacyjna ilość instalacji solarnych dla poszczególnych partnerów ogółem</t>
  </si>
  <si>
    <t>ilościowy udział poszczególnych partnerów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</si>
</sst>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_ ;\-#,##0.00\ 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vertical="center" wrapText="1"/>
    </xf>
    <xf numFmtId="4" fontId="11" fillId="0" borderId="15" xfId="0" applyNumberFormat="1" applyFont="1" applyBorder="1" applyAlignment="1">
      <alignment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vertical="center"/>
    </xf>
    <xf numFmtId="4" fontId="11" fillId="2" borderId="1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3" fontId="11" fillId="2" borderId="12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vertical="center" wrapText="1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22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vertical="center" wrapText="1"/>
    </xf>
    <xf numFmtId="4" fontId="11" fillId="0" borderId="18" xfId="0" applyNumberFormat="1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center" vertical="center"/>
    </xf>
    <xf numFmtId="3" fontId="11" fillId="2" borderId="19" xfId="0" applyNumberFormat="1" applyFont="1" applyFill="1" applyBorder="1" applyAlignment="1">
      <alignment horizontal="center" vertical="center"/>
    </xf>
    <xf numFmtId="3" fontId="11" fillId="2" borderId="24" xfId="0" applyNumberFormat="1" applyFont="1" applyFill="1" applyBorder="1" applyAlignment="1">
      <alignment horizontal="center" vertical="center"/>
    </xf>
    <xf numFmtId="4" fontId="13" fillId="0" borderId="17" xfId="0" applyNumberFormat="1" applyFont="1" applyBorder="1" applyAlignment="1">
      <alignment vertical="center" wrapText="1"/>
    </xf>
    <xf numFmtId="4" fontId="11" fillId="0" borderId="21" xfId="0" applyNumberFormat="1" applyFont="1" applyBorder="1" applyAlignment="1">
      <alignment vertical="center"/>
    </xf>
    <xf numFmtId="4" fontId="11" fillId="0" borderId="26" xfId="0" applyNumberFormat="1" applyFont="1" applyFill="1" applyBorder="1" applyAlignment="1">
      <alignment horizontal="center" vertical="center"/>
    </xf>
    <xf numFmtId="3" fontId="11" fillId="2" borderId="27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15" fillId="0" borderId="33" xfId="0" applyNumberFormat="1" applyFont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3" fontId="11" fillId="2" borderId="34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right" vertical="center" wrapText="1"/>
    </xf>
    <xf numFmtId="4" fontId="4" fillId="0" borderId="46" xfId="0" applyNumberFormat="1" applyFont="1" applyFill="1" applyBorder="1" applyAlignment="1">
      <alignment horizontal="center" vertical="center"/>
    </xf>
    <xf numFmtId="3" fontId="11" fillId="2" borderId="51" xfId="0" applyNumberFormat="1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center" vertical="center"/>
    </xf>
    <xf numFmtId="4" fontId="4" fillId="0" borderId="52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4" fontId="11" fillId="2" borderId="14" xfId="0" applyNumberFormat="1" applyFont="1" applyFill="1" applyBorder="1" applyAlignment="1">
      <alignment horizontal="center" vertical="center"/>
    </xf>
    <xf numFmtId="4" fontId="11" fillId="2" borderId="18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4" fontId="11" fillId="3" borderId="8" xfId="0" applyNumberFormat="1" applyFont="1" applyFill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5" fillId="0" borderId="33" xfId="0" applyNumberFormat="1" applyFont="1" applyBorder="1" applyAlignment="1">
      <alignment vertical="center" wrapText="1"/>
    </xf>
    <xf numFmtId="4" fontId="12" fillId="0" borderId="34" xfId="0" applyNumberFormat="1" applyFont="1" applyBorder="1" applyAlignment="1">
      <alignment horizontal="center" vertical="center"/>
    </xf>
    <xf numFmtId="4" fontId="12" fillId="2" borderId="34" xfId="0" applyNumberFormat="1" applyFont="1" applyFill="1" applyBorder="1" applyAlignment="1">
      <alignment horizontal="center" vertical="center"/>
    </xf>
    <xf numFmtId="4" fontId="12" fillId="0" borderId="51" xfId="0" applyNumberFormat="1" applyFont="1" applyBorder="1" applyAlignment="1">
      <alignment horizontal="center" vertical="center"/>
    </xf>
    <xf numFmtId="4" fontId="12" fillId="2" borderId="51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" fontId="11" fillId="0" borderId="58" xfId="0" applyNumberFormat="1" applyFont="1" applyBorder="1" applyAlignment="1">
      <alignment vertical="center"/>
    </xf>
    <xf numFmtId="4" fontId="12" fillId="0" borderId="29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" fontId="15" fillId="0" borderId="28" xfId="0" applyNumberFormat="1" applyFont="1" applyBorder="1" applyAlignment="1">
      <alignment vertical="center" wrapText="1"/>
    </xf>
    <xf numFmtId="4" fontId="12" fillId="0" borderId="46" xfId="0" applyNumberFormat="1" applyFont="1" applyFill="1" applyBorder="1" applyAlignment="1">
      <alignment horizontal="center" vertical="center"/>
    </xf>
    <xf numFmtId="4" fontId="12" fillId="0" borderId="49" xfId="0" applyNumberFormat="1" applyFont="1" applyFill="1" applyBorder="1" applyAlignment="1">
      <alignment horizontal="center" vertical="center"/>
    </xf>
    <xf numFmtId="4" fontId="12" fillId="0" borderId="52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vertical="center" wrapText="1"/>
    </xf>
    <xf numFmtId="4" fontId="17" fillId="0" borderId="29" xfId="0" applyNumberFormat="1" applyFont="1" applyFill="1" applyBorder="1" applyAlignment="1">
      <alignment horizontal="center" vertical="center"/>
    </xf>
    <xf numFmtId="4" fontId="17" fillId="0" borderId="32" xfId="0" applyNumberFormat="1" applyFont="1" applyBorder="1" applyAlignment="1">
      <alignment horizontal="center" vertical="center"/>
    </xf>
    <xf numFmtId="4" fontId="17" fillId="0" borderId="35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vertical="center" wrapText="1"/>
    </xf>
    <xf numFmtId="4" fontId="17" fillId="0" borderId="59" xfId="0" applyNumberFormat="1" applyFont="1" applyFill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60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vertical="center" wrapText="1"/>
    </xf>
    <xf numFmtId="4" fontId="17" fillId="0" borderId="46" xfId="0" applyNumberFormat="1" applyFont="1" applyFill="1" applyBorder="1" applyAlignment="1">
      <alignment horizontal="center"/>
    </xf>
    <xf numFmtId="4" fontId="17" fillId="0" borderId="49" xfId="0" applyNumberFormat="1" applyFont="1" applyBorder="1" applyAlignment="1">
      <alignment horizontal="center"/>
    </xf>
    <xf numFmtId="4" fontId="17" fillId="0" borderId="52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/>
    </xf>
    <xf numFmtId="4" fontId="17" fillId="0" borderId="39" xfId="0" applyNumberFormat="1" applyFont="1" applyFill="1" applyBorder="1" applyAlignment="1">
      <alignment horizontal="center" vertical="center"/>
    </xf>
    <xf numFmtId="4" fontId="17" fillId="0" borderId="49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6" fillId="0" borderId="0" xfId="0" applyFont="1" applyAlignme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42" xfId="0" applyFont="1" applyBorder="1" applyAlignment="1">
      <alignment horizontal="center" vertical="center"/>
    </xf>
    <xf numFmtId="4" fontId="12" fillId="0" borderId="42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4" fontId="13" fillId="0" borderId="71" xfId="0" applyNumberFormat="1" applyFont="1" applyBorder="1" applyAlignment="1">
      <alignment vertical="center" wrapText="1"/>
    </xf>
    <xf numFmtId="4" fontId="11" fillId="0" borderId="72" xfId="0" applyNumberFormat="1" applyFont="1" applyBorder="1" applyAlignment="1">
      <alignment vertical="center"/>
    </xf>
    <xf numFmtId="4" fontId="11" fillId="0" borderId="5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73" xfId="0" applyNumberFormat="1" applyFont="1" applyFill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4" fontId="11" fillId="0" borderId="46" xfId="0" applyNumberFormat="1" applyFont="1" applyFill="1" applyBorder="1" applyAlignment="1">
      <alignment horizontal="center" vertical="center"/>
    </xf>
    <xf numFmtId="4" fontId="12" fillId="0" borderId="44" xfId="0" applyNumberFormat="1" applyFont="1" applyFill="1" applyBorder="1" applyAlignment="1">
      <alignment horizontal="center" vertical="center"/>
    </xf>
    <xf numFmtId="4" fontId="12" fillId="0" borderId="45" xfId="0" applyNumberFormat="1" applyFont="1" applyFill="1" applyBorder="1" applyAlignment="1">
      <alignment horizontal="center" vertical="center"/>
    </xf>
    <xf numFmtId="4" fontId="11" fillId="0" borderId="36" xfId="0" applyNumberFormat="1" applyFont="1" applyFill="1" applyBorder="1" applyAlignment="1">
      <alignment horizontal="center" vertical="center"/>
    </xf>
    <xf numFmtId="4" fontId="15" fillId="0" borderId="43" xfId="0" applyNumberFormat="1" applyFont="1" applyBorder="1" applyAlignment="1">
      <alignment vertical="center" wrapText="1"/>
    </xf>
    <xf numFmtId="3" fontId="10" fillId="0" borderId="66" xfId="0" applyNumberFormat="1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center" vertical="center"/>
    </xf>
    <xf numFmtId="4" fontId="12" fillId="2" borderId="33" xfId="0" applyNumberFormat="1" applyFont="1" applyFill="1" applyBorder="1" applyAlignment="1">
      <alignment horizontal="center" vertical="center"/>
    </xf>
    <xf numFmtId="4" fontId="11" fillId="0" borderId="47" xfId="0" applyNumberFormat="1" applyFont="1" applyFill="1" applyBorder="1" applyAlignment="1">
      <alignment horizontal="center" vertical="center"/>
    </xf>
    <xf numFmtId="4" fontId="12" fillId="2" borderId="50" xfId="0" applyNumberFormat="1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15" fillId="0" borderId="7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" fontId="12" fillId="0" borderId="39" xfId="0" applyNumberFormat="1" applyFont="1" applyFill="1" applyBorder="1" applyAlignment="1">
      <alignment horizontal="center" vertical="center"/>
    </xf>
    <xf numFmtId="4" fontId="12" fillId="0" borderId="60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right" vertical="center" wrapText="1"/>
    </xf>
    <xf numFmtId="0" fontId="15" fillId="0" borderId="43" xfId="0" applyFont="1" applyBorder="1" applyAlignment="1">
      <alignment horizontal="right" vertical="center" wrapText="1"/>
    </xf>
    <xf numFmtId="4" fontId="12" fillId="0" borderId="59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9" fillId="0" borderId="67" xfId="0" applyFont="1" applyFill="1" applyBorder="1" applyAlignment="1">
      <alignment horizontal="left" vertical="top" wrapText="1"/>
    </xf>
    <xf numFmtId="0" fontId="9" fillId="0" borderId="71" xfId="0" applyFont="1" applyFill="1" applyBorder="1" applyAlignment="1">
      <alignment horizontal="left" vertical="top" wrapText="1"/>
    </xf>
    <xf numFmtId="4" fontId="10" fillId="0" borderId="68" xfId="0" applyNumberFormat="1" applyFont="1" applyBorder="1" applyAlignment="1">
      <alignment horizontal="center" vertical="center" wrapText="1"/>
    </xf>
    <xf numFmtId="4" fontId="10" fillId="0" borderId="69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top" wrapText="1"/>
    </xf>
    <xf numFmtId="4" fontId="12" fillId="4" borderId="27" xfId="0" applyNumberFormat="1" applyFont="1" applyFill="1" applyBorder="1" applyAlignment="1">
      <alignment horizontal="center" vertical="center"/>
    </xf>
    <xf numFmtId="4" fontId="12" fillId="4" borderId="57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0" fontId="0" fillId="0" borderId="14" xfId="0" applyBorder="1"/>
    <xf numFmtId="4" fontId="10" fillId="0" borderId="53" xfId="0" applyNumberFormat="1" applyFont="1" applyBorder="1" applyAlignment="1">
      <alignment horizontal="center" vertical="center" wrapText="1"/>
    </xf>
    <xf numFmtId="4" fontId="10" fillId="0" borderId="54" xfId="0" applyNumberFormat="1" applyFont="1" applyBorder="1" applyAlignment="1">
      <alignment horizontal="center" vertical="center" wrapText="1"/>
    </xf>
    <xf numFmtId="4" fontId="10" fillId="0" borderId="55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42" xfId="0" applyNumberFormat="1" applyFont="1" applyFill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164" fontId="16" fillId="0" borderId="40" xfId="1" applyNumberFormat="1" applyFont="1" applyFill="1" applyBorder="1" applyAlignment="1">
      <alignment horizontal="center" vertical="center"/>
    </xf>
    <xf numFmtId="164" fontId="16" fillId="0" borderId="44" xfId="1" applyNumberFormat="1" applyFont="1" applyFill="1" applyBorder="1" applyAlignment="1">
      <alignment horizontal="center" vertical="center"/>
    </xf>
    <xf numFmtId="164" fontId="16" fillId="0" borderId="41" xfId="1" applyNumberFormat="1" applyFont="1" applyFill="1" applyBorder="1" applyAlignment="1">
      <alignment horizontal="center" vertical="center"/>
    </xf>
    <xf numFmtId="164" fontId="16" fillId="0" borderId="45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4" fontId="10" fillId="0" borderId="9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right" vertical="center" wrapText="1"/>
    </xf>
    <xf numFmtId="164" fontId="16" fillId="0" borderId="36" xfId="1" applyNumberFormat="1" applyFont="1" applyFill="1" applyBorder="1" applyAlignment="1">
      <alignment horizontal="center" vertical="center"/>
    </xf>
    <xf numFmtId="164" fontId="16" fillId="0" borderId="42" xfId="1" applyNumberFormat="1" applyFont="1" applyFill="1" applyBorder="1" applyAlignment="1">
      <alignment horizontal="center" vertical="center"/>
    </xf>
    <xf numFmtId="3" fontId="11" fillId="2" borderId="1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workbookViewId="0">
      <selection activeCell="D12" sqref="D12"/>
    </sheetView>
  </sheetViews>
  <sheetFormatPr defaultRowHeight="15"/>
  <cols>
    <col min="2" max="2" width="25.140625" customWidth="1"/>
    <col min="5" max="5" width="11.28515625" customWidth="1"/>
    <col min="6" max="6" width="13.42578125" customWidth="1"/>
    <col min="7" max="7" width="13" customWidth="1"/>
    <col min="8" max="8" width="11.7109375" customWidth="1"/>
    <col min="9" max="9" width="12.140625" customWidth="1"/>
    <col min="10" max="10" width="12.7109375" customWidth="1"/>
    <col min="11" max="11" width="11.42578125" customWidth="1"/>
    <col min="12" max="12" width="12.5703125" customWidth="1"/>
    <col min="13" max="13" width="12.85546875" customWidth="1"/>
    <col min="14" max="14" width="12.28515625" customWidth="1"/>
    <col min="15" max="15" width="10.42578125" customWidth="1"/>
    <col min="16" max="16" width="11.28515625" customWidth="1"/>
    <col min="17" max="17" width="11.5703125" customWidth="1"/>
  </cols>
  <sheetData>
    <row r="1" spans="1:20" ht="18">
      <c r="A1" s="1"/>
      <c r="B1" s="2"/>
      <c r="C1" s="3"/>
      <c r="D1" s="3"/>
      <c r="E1" s="203" t="s">
        <v>0</v>
      </c>
      <c r="F1" s="203"/>
      <c r="G1" s="203"/>
      <c r="H1" s="203"/>
      <c r="I1" s="203"/>
      <c r="J1" s="203"/>
      <c r="K1" s="203"/>
      <c r="L1" s="104"/>
      <c r="M1" s="218" t="s">
        <v>76</v>
      </c>
      <c r="N1" s="218"/>
      <c r="O1" s="218"/>
      <c r="P1" s="218"/>
      <c r="Q1" s="218"/>
      <c r="R1" s="104"/>
      <c r="S1" s="104"/>
      <c r="T1" s="104"/>
    </row>
    <row r="2" spans="1:20">
      <c r="A2" s="1"/>
      <c r="B2" s="2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20" ht="15.75" thickBot="1">
      <c r="A3" s="205" t="s">
        <v>77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spans="1:20">
      <c r="A4" s="206" t="s">
        <v>1</v>
      </c>
      <c r="B4" s="208" t="s">
        <v>2</v>
      </c>
      <c r="C4" s="208" t="s">
        <v>3</v>
      </c>
      <c r="D4" s="210" t="s">
        <v>4</v>
      </c>
      <c r="E4" s="211" t="s">
        <v>5</v>
      </c>
      <c r="F4" s="213" t="s">
        <v>6</v>
      </c>
      <c r="G4" s="215" t="s">
        <v>7</v>
      </c>
      <c r="H4" s="216"/>
      <c r="I4" s="216"/>
      <c r="J4" s="216"/>
      <c r="K4" s="216"/>
      <c r="L4" s="216"/>
      <c r="M4" s="216"/>
      <c r="N4" s="216"/>
      <c r="O4" s="216"/>
      <c r="P4" s="216"/>
      <c r="Q4" s="217"/>
    </row>
    <row r="5" spans="1:20" ht="30">
      <c r="A5" s="207"/>
      <c r="B5" s="209"/>
      <c r="C5" s="209"/>
      <c r="D5" s="209"/>
      <c r="E5" s="212"/>
      <c r="F5" s="214"/>
      <c r="G5" s="4" t="s">
        <v>71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91" t="s">
        <v>14</v>
      </c>
      <c r="O5" s="5" t="s">
        <v>15</v>
      </c>
      <c r="P5" s="5" t="s">
        <v>16</v>
      </c>
      <c r="Q5" s="6" t="s">
        <v>17</v>
      </c>
    </row>
    <row r="6" spans="1:20">
      <c r="A6" s="7" t="s">
        <v>18</v>
      </c>
      <c r="B6" s="8" t="s">
        <v>19</v>
      </c>
      <c r="C6" s="8" t="s">
        <v>20</v>
      </c>
      <c r="D6" s="8" t="s">
        <v>21</v>
      </c>
      <c r="E6" s="8" t="s">
        <v>22</v>
      </c>
      <c r="F6" s="9" t="s">
        <v>23</v>
      </c>
      <c r="G6" s="10" t="s">
        <v>24</v>
      </c>
      <c r="H6" s="8" t="s">
        <v>25</v>
      </c>
      <c r="I6" s="8" t="s">
        <v>26</v>
      </c>
      <c r="J6" s="8" t="s">
        <v>27</v>
      </c>
      <c r="K6" s="8" t="s">
        <v>28</v>
      </c>
      <c r="L6" s="8" t="s">
        <v>29</v>
      </c>
      <c r="M6" s="8" t="s">
        <v>30</v>
      </c>
      <c r="N6" s="92" t="s">
        <v>31</v>
      </c>
      <c r="O6" s="8" t="s">
        <v>32</v>
      </c>
      <c r="P6" s="8" t="s">
        <v>33</v>
      </c>
      <c r="Q6" s="9" t="s">
        <v>34</v>
      </c>
    </row>
    <row r="7" spans="1:20" ht="23.25" customHeight="1">
      <c r="A7" s="188">
        <v>1</v>
      </c>
      <c r="B7" s="200" t="s">
        <v>35</v>
      </c>
      <c r="C7" s="191" t="s">
        <v>84</v>
      </c>
      <c r="D7" s="192"/>
      <c r="E7" s="192"/>
      <c r="F7" s="193"/>
      <c r="G7" s="11">
        <v>501</v>
      </c>
      <c r="H7" s="12" t="s">
        <v>37</v>
      </c>
      <c r="I7" s="101">
        <v>230</v>
      </c>
      <c r="J7" s="101">
        <v>125</v>
      </c>
      <c r="K7" s="101">
        <v>200</v>
      </c>
      <c r="L7" s="101">
        <v>135</v>
      </c>
      <c r="M7" s="101">
        <v>150</v>
      </c>
      <c r="N7" s="102">
        <v>187</v>
      </c>
      <c r="O7" s="101">
        <v>55</v>
      </c>
      <c r="P7" s="101">
        <v>62</v>
      </c>
      <c r="Q7" s="131">
        <v>74</v>
      </c>
    </row>
    <row r="8" spans="1:20" ht="29.25" customHeight="1">
      <c r="A8" s="173"/>
      <c r="B8" s="174"/>
      <c r="C8" s="13" t="s">
        <v>38</v>
      </c>
      <c r="D8" s="97">
        <f>SUM(G7:Q7)</f>
        <v>1719</v>
      </c>
      <c r="E8" s="14"/>
      <c r="F8" s="15"/>
      <c r="G8" s="16"/>
      <c r="H8" s="12" t="s">
        <v>37</v>
      </c>
      <c r="I8" s="17"/>
      <c r="J8" s="17"/>
      <c r="K8" s="17"/>
      <c r="L8" s="17"/>
      <c r="M8" s="17"/>
      <c r="N8" s="71"/>
      <c r="O8" s="17"/>
      <c r="P8" s="17"/>
      <c r="Q8" s="132"/>
    </row>
    <row r="9" spans="1:20" ht="25.5" customHeight="1">
      <c r="A9" s="188">
        <v>2</v>
      </c>
      <c r="B9" s="201" t="s">
        <v>39</v>
      </c>
      <c r="C9" s="191" t="s">
        <v>85</v>
      </c>
      <c r="D9" s="192"/>
      <c r="E9" s="192"/>
      <c r="F9" s="193"/>
      <c r="G9" s="18">
        <v>501</v>
      </c>
      <c r="H9" s="12" t="s">
        <v>37</v>
      </c>
      <c r="I9" s="19">
        <v>230</v>
      </c>
      <c r="J9" s="19">
        <v>125</v>
      </c>
      <c r="K9" s="19">
        <v>200</v>
      </c>
      <c r="L9" s="19">
        <v>135</v>
      </c>
      <c r="M9" s="19">
        <v>150</v>
      </c>
      <c r="N9" s="19">
        <v>187</v>
      </c>
      <c r="O9" s="19">
        <v>55</v>
      </c>
      <c r="P9" s="19">
        <v>62</v>
      </c>
      <c r="Q9" s="133">
        <v>74</v>
      </c>
    </row>
    <row r="10" spans="1:20" ht="29.25" customHeight="1">
      <c r="A10" s="198"/>
      <c r="B10" s="202"/>
      <c r="C10" s="20" t="s">
        <v>38</v>
      </c>
      <c r="D10" s="96">
        <f>D12+D14+D16</f>
        <v>1719</v>
      </c>
      <c r="E10" s="12" t="s">
        <v>37</v>
      </c>
      <c r="F10" s="21"/>
      <c r="G10" s="16"/>
      <c r="H10" s="22" t="s">
        <v>37</v>
      </c>
      <c r="I10" s="23"/>
      <c r="J10" s="23"/>
      <c r="K10" s="23"/>
      <c r="L10" s="23"/>
      <c r="M10" s="23"/>
      <c r="N10" s="23"/>
      <c r="O10" s="23"/>
      <c r="P10" s="23"/>
      <c r="Q10" s="134"/>
    </row>
    <row r="11" spans="1:20" ht="24" customHeight="1">
      <c r="A11" s="188" t="s">
        <v>40</v>
      </c>
      <c r="B11" s="189" t="s">
        <v>41</v>
      </c>
      <c r="C11" s="191" t="s">
        <v>85</v>
      </c>
      <c r="D11" s="192"/>
      <c r="E11" s="192"/>
      <c r="F11" s="193"/>
      <c r="G11" s="18">
        <v>173</v>
      </c>
      <c r="H11" s="24" t="s">
        <v>37</v>
      </c>
      <c r="I11" s="25">
        <v>95</v>
      </c>
      <c r="J11" s="25">
        <v>37</v>
      </c>
      <c r="K11" s="25">
        <v>50</v>
      </c>
      <c r="L11" s="25">
        <v>50</v>
      </c>
      <c r="M11" s="25">
        <v>46</v>
      </c>
      <c r="N11" s="25">
        <v>54</v>
      </c>
      <c r="O11" s="25">
        <v>25</v>
      </c>
      <c r="P11" s="25">
        <v>23</v>
      </c>
      <c r="Q11" s="135">
        <v>23</v>
      </c>
    </row>
    <row r="12" spans="1:20" ht="23.25" customHeight="1">
      <c r="A12" s="198"/>
      <c r="B12" s="199"/>
      <c r="C12" s="20" t="s">
        <v>38</v>
      </c>
      <c r="D12" s="96">
        <f>SUM(G11:Q11)</f>
        <v>576</v>
      </c>
      <c r="E12" s="26"/>
      <c r="F12" s="21">
        <f>D12*E12</f>
        <v>0</v>
      </c>
      <c r="G12" s="16"/>
      <c r="H12" s="27" t="s">
        <v>37</v>
      </c>
      <c r="I12" s="23"/>
      <c r="J12" s="23"/>
      <c r="K12" s="23"/>
      <c r="L12" s="23"/>
      <c r="M12" s="23"/>
      <c r="N12" s="23"/>
      <c r="O12" s="23"/>
      <c r="P12" s="23"/>
      <c r="Q12" s="134"/>
    </row>
    <row r="13" spans="1:20" ht="22.5" customHeight="1">
      <c r="A13" s="188" t="s">
        <v>42</v>
      </c>
      <c r="B13" s="189" t="s">
        <v>43</v>
      </c>
      <c r="C13" s="191" t="s">
        <v>85</v>
      </c>
      <c r="D13" s="192"/>
      <c r="E13" s="192"/>
      <c r="F13" s="193"/>
      <c r="G13" s="18">
        <v>253</v>
      </c>
      <c r="H13" s="28" t="s">
        <v>37</v>
      </c>
      <c r="I13" s="25">
        <v>121</v>
      </c>
      <c r="J13" s="25">
        <v>72</v>
      </c>
      <c r="K13" s="25">
        <v>100</v>
      </c>
      <c r="L13" s="25">
        <v>71</v>
      </c>
      <c r="M13" s="25">
        <v>99</v>
      </c>
      <c r="N13" s="25">
        <v>111</v>
      </c>
      <c r="O13" s="25">
        <v>25</v>
      </c>
      <c r="P13" s="25">
        <v>32</v>
      </c>
      <c r="Q13" s="136">
        <v>41</v>
      </c>
    </row>
    <row r="14" spans="1:20" ht="21.75" customHeight="1">
      <c r="A14" s="198"/>
      <c r="B14" s="199"/>
      <c r="C14" s="29" t="s">
        <v>38</v>
      </c>
      <c r="D14" s="98">
        <f>SUM(G13:Q13)</f>
        <v>925</v>
      </c>
      <c r="E14" s="30"/>
      <c r="F14" s="31">
        <f>D14*E14</f>
        <v>0</v>
      </c>
      <c r="G14" s="32"/>
      <c r="H14" s="33" t="s">
        <v>37</v>
      </c>
      <c r="I14" s="23"/>
      <c r="J14" s="23"/>
      <c r="K14" s="23"/>
      <c r="L14" s="23"/>
      <c r="M14" s="23"/>
      <c r="N14" s="23"/>
      <c r="O14" s="23"/>
      <c r="P14" s="23"/>
      <c r="Q14" s="137"/>
    </row>
    <row r="15" spans="1:20" ht="24" customHeight="1">
      <c r="A15" s="188" t="s">
        <v>44</v>
      </c>
      <c r="B15" s="189" t="s">
        <v>45</v>
      </c>
      <c r="C15" s="191" t="s">
        <v>85</v>
      </c>
      <c r="D15" s="192"/>
      <c r="E15" s="192"/>
      <c r="F15" s="193"/>
      <c r="G15" s="18">
        <v>75</v>
      </c>
      <c r="H15" s="34" t="s">
        <v>37</v>
      </c>
      <c r="I15" s="25">
        <v>14</v>
      </c>
      <c r="J15" s="25">
        <v>16</v>
      </c>
      <c r="K15" s="25">
        <v>50</v>
      </c>
      <c r="L15" s="25">
        <v>14</v>
      </c>
      <c r="M15" s="25">
        <v>5</v>
      </c>
      <c r="N15" s="25">
        <v>22</v>
      </c>
      <c r="O15" s="25">
        <v>5</v>
      </c>
      <c r="P15" s="25">
        <v>7</v>
      </c>
      <c r="Q15" s="133">
        <v>10</v>
      </c>
    </row>
    <row r="16" spans="1:20" ht="23.25" customHeight="1" thickBot="1">
      <c r="A16" s="169"/>
      <c r="B16" s="190"/>
      <c r="C16" s="20" t="s">
        <v>38</v>
      </c>
      <c r="D16" s="96">
        <f>SUM(G15:Q15)</f>
        <v>218</v>
      </c>
      <c r="E16" s="35"/>
      <c r="F16" s="36">
        <f>D16*E16</f>
        <v>0</v>
      </c>
      <c r="G16" s="37"/>
      <c r="H16" s="38" t="s">
        <v>37</v>
      </c>
      <c r="I16" s="39"/>
      <c r="J16" s="39"/>
      <c r="K16" s="39"/>
      <c r="L16" s="39"/>
      <c r="M16" s="39"/>
      <c r="N16" s="39"/>
      <c r="O16" s="39"/>
      <c r="P16" s="39"/>
      <c r="Q16" s="40"/>
    </row>
    <row r="17" spans="1:18">
      <c r="A17" s="41" t="s">
        <v>46</v>
      </c>
      <c r="B17" s="178" t="s">
        <v>47</v>
      </c>
      <c r="C17" s="179"/>
      <c r="D17" s="179"/>
      <c r="E17" s="180"/>
      <c r="F17" s="42"/>
      <c r="G17" s="43"/>
      <c r="H17" s="44" t="s">
        <v>75</v>
      </c>
      <c r="I17" s="45"/>
      <c r="J17" s="45"/>
      <c r="K17" s="45"/>
      <c r="L17" s="45"/>
      <c r="M17" s="45"/>
      <c r="N17" s="45"/>
      <c r="O17" s="45"/>
      <c r="P17" s="45"/>
      <c r="Q17" s="46"/>
    </row>
    <row r="18" spans="1:18">
      <c r="A18" s="155" t="s">
        <v>48</v>
      </c>
      <c r="B18" s="147" t="s">
        <v>49</v>
      </c>
      <c r="C18" s="148"/>
      <c r="D18" s="148"/>
      <c r="E18" s="149"/>
      <c r="F18" s="194"/>
      <c r="G18" s="195"/>
      <c r="H18" s="197" t="s">
        <v>37</v>
      </c>
      <c r="I18" s="184"/>
      <c r="J18" s="184"/>
      <c r="K18" s="184"/>
      <c r="L18" s="184"/>
      <c r="M18" s="184"/>
      <c r="N18" s="184"/>
      <c r="O18" s="184"/>
      <c r="P18" s="184"/>
      <c r="Q18" s="186"/>
    </row>
    <row r="19" spans="1:18">
      <c r="A19" s="156"/>
      <c r="B19" s="147" t="s">
        <v>50</v>
      </c>
      <c r="C19" s="148"/>
      <c r="D19" s="148"/>
      <c r="E19" s="149"/>
      <c r="F19" s="158"/>
      <c r="G19" s="196"/>
      <c r="H19" s="197"/>
      <c r="I19" s="185"/>
      <c r="J19" s="185"/>
      <c r="K19" s="185"/>
      <c r="L19" s="185"/>
      <c r="M19" s="185"/>
      <c r="N19" s="185"/>
      <c r="O19" s="185"/>
      <c r="P19" s="185"/>
      <c r="Q19" s="187"/>
    </row>
    <row r="20" spans="1:18" ht="15.75" thickBot="1">
      <c r="A20" s="47" t="s">
        <v>51</v>
      </c>
      <c r="B20" s="166" t="s">
        <v>52</v>
      </c>
      <c r="C20" s="167"/>
      <c r="D20" s="167"/>
      <c r="E20" s="168"/>
      <c r="F20" s="48"/>
      <c r="G20" s="49"/>
      <c r="H20" s="50" t="s">
        <v>37</v>
      </c>
      <c r="I20" s="51"/>
      <c r="J20" s="51"/>
      <c r="K20" s="51"/>
      <c r="L20" s="51"/>
      <c r="M20" s="51"/>
      <c r="N20" s="51"/>
      <c r="O20" s="51"/>
      <c r="P20" s="51"/>
      <c r="Q20" s="52"/>
    </row>
    <row r="21" spans="1:18" ht="30" customHeight="1">
      <c r="A21" s="169">
        <v>3</v>
      </c>
      <c r="B21" s="170" t="s">
        <v>53</v>
      </c>
      <c r="C21" s="175" t="s">
        <v>36</v>
      </c>
      <c r="D21" s="176"/>
      <c r="E21" s="176"/>
      <c r="F21" s="177"/>
      <c r="G21" s="100">
        <v>3</v>
      </c>
      <c r="H21" s="53">
        <v>3</v>
      </c>
      <c r="I21" s="54" t="s">
        <v>37</v>
      </c>
      <c r="J21" s="54" t="s">
        <v>37</v>
      </c>
      <c r="K21" s="54" t="s">
        <v>37</v>
      </c>
      <c r="L21" s="54" t="s">
        <v>37</v>
      </c>
      <c r="M21" s="54" t="s">
        <v>37</v>
      </c>
      <c r="N21" s="54" t="s">
        <v>37</v>
      </c>
      <c r="O21" s="54" t="s">
        <v>37</v>
      </c>
      <c r="P21" s="54" t="s">
        <v>37</v>
      </c>
      <c r="Q21" s="55" t="s">
        <v>37</v>
      </c>
    </row>
    <row r="22" spans="1:18" ht="39" customHeight="1">
      <c r="A22" s="173"/>
      <c r="B22" s="174"/>
      <c r="C22" s="13" t="s">
        <v>38</v>
      </c>
      <c r="D22" s="13">
        <v>6</v>
      </c>
      <c r="E22" s="56" t="s">
        <v>37</v>
      </c>
      <c r="F22" s="15"/>
      <c r="G22" s="16"/>
      <c r="H22" s="57"/>
      <c r="I22" s="58" t="s">
        <v>37</v>
      </c>
      <c r="J22" s="58" t="s">
        <v>37</v>
      </c>
      <c r="K22" s="58" t="s">
        <v>37</v>
      </c>
      <c r="L22" s="58" t="s">
        <v>37</v>
      </c>
      <c r="M22" s="58" t="s">
        <v>37</v>
      </c>
      <c r="N22" s="58" t="s">
        <v>37</v>
      </c>
      <c r="O22" s="58" t="s">
        <v>37</v>
      </c>
      <c r="P22" s="58" t="s">
        <v>37</v>
      </c>
      <c r="Q22" s="59" t="s">
        <v>37</v>
      </c>
    </row>
    <row r="23" spans="1:18" ht="59.25" customHeight="1" thickBot="1">
      <c r="A23" s="60">
        <v>4</v>
      </c>
      <c r="B23" s="61" t="s">
        <v>54</v>
      </c>
      <c r="C23" s="13" t="s">
        <v>38</v>
      </c>
      <c r="D23" s="13">
        <v>6</v>
      </c>
      <c r="E23" s="62" t="s">
        <v>37</v>
      </c>
      <c r="F23" s="15"/>
      <c r="G23" s="99"/>
      <c r="H23" s="63"/>
      <c r="I23" s="64" t="s">
        <v>37</v>
      </c>
      <c r="J23" s="64" t="s">
        <v>37</v>
      </c>
      <c r="K23" s="64" t="s">
        <v>37</v>
      </c>
      <c r="L23" s="64" t="s">
        <v>37</v>
      </c>
      <c r="M23" s="64" t="s">
        <v>37</v>
      </c>
      <c r="N23" s="64" t="s">
        <v>37</v>
      </c>
      <c r="O23" s="64" t="s">
        <v>37</v>
      </c>
      <c r="P23" s="64" t="s">
        <v>37</v>
      </c>
      <c r="Q23" s="65" t="s">
        <v>37</v>
      </c>
    </row>
    <row r="24" spans="1:18">
      <c r="A24" s="41" t="s">
        <v>55</v>
      </c>
      <c r="B24" s="178" t="s">
        <v>56</v>
      </c>
      <c r="C24" s="179"/>
      <c r="D24" s="179"/>
      <c r="E24" s="180"/>
      <c r="F24" s="66">
        <f>SUM(G24:Q24)</f>
        <v>0</v>
      </c>
      <c r="G24" s="73"/>
      <c r="H24" s="67"/>
      <c r="I24" s="68" t="str">
        <f t="shared" ref="I24:Q25" si="0">I21</f>
        <v>nie dotyczy</v>
      </c>
      <c r="J24" s="68" t="str">
        <f t="shared" si="0"/>
        <v>nie dotyczy</v>
      </c>
      <c r="K24" s="68" t="str">
        <f t="shared" si="0"/>
        <v>nie dotyczy</v>
      </c>
      <c r="L24" s="68" t="str">
        <f t="shared" si="0"/>
        <v>nie dotyczy</v>
      </c>
      <c r="M24" s="68" t="str">
        <f t="shared" si="0"/>
        <v>nie dotyczy</v>
      </c>
      <c r="N24" s="68" t="str">
        <f t="shared" si="0"/>
        <v>nie dotyczy</v>
      </c>
      <c r="O24" s="68" t="str">
        <f t="shared" si="0"/>
        <v>nie dotyczy</v>
      </c>
      <c r="P24" s="68" t="str">
        <f t="shared" si="0"/>
        <v>nie dotyczy</v>
      </c>
      <c r="Q24" s="68" t="str">
        <f t="shared" si="0"/>
        <v>nie dotyczy</v>
      </c>
    </row>
    <row r="25" spans="1:18">
      <c r="A25" s="155" t="s">
        <v>57</v>
      </c>
      <c r="B25" s="147" t="s">
        <v>58</v>
      </c>
      <c r="C25" s="148"/>
      <c r="D25" s="148"/>
      <c r="E25" s="149"/>
      <c r="F25" s="157">
        <f>SUM(G25:Q26)</f>
        <v>0</v>
      </c>
      <c r="G25" s="181"/>
      <c r="H25" s="183"/>
      <c r="I25" s="171" t="str">
        <f t="shared" si="0"/>
        <v>nie dotyczy</v>
      </c>
      <c r="J25" s="171" t="str">
        <f t="shared" ref="J25:Q25" si="1">J22</f>
        <v>nie dotyczy</v>
      </c>
      <c r="K25" s="171" t="str">
        <f t="shared" si="1"/>
        <v>nie dotyczy</v>
      </c>
      <c r="L25" s="171" t="str">
        <f t="shared" si="1"/>
        <v>nie dotyczy</v>
      </c>
      <c r="M25" s="171" t="str">
        <f t="shared" si="1"/>
        <v>nie dotyczy</v>
      </c>
      <c r="N25" s="171" t="str">
        <f t="shared" si="1"/>
        <v>nie dotyczy</v>
      </c>
      <c r="O25" s="171" t="str">
        <f t="shared" si="1"/>
        <v>nie dotyczy</v>
      </c>
      <c r="P25" s="171" t="str">
        <f t="shared" si="1"/>
        <v>nie dotyczy</v>
      </c>
      <c r="Q25" s="171" t="str">
        <f t="shared" si="1"/>
        <v>nie dotyczy</v>
      </c>
    </row>
    <row r="26" spans="1:18">
      <c r="A26" s="156"/>
      <c r="B26" s="147" t="s">
        <v>59</v>
      </c>
      <c r="C26" s="148"/>
      <c r="D26" s="148"/>
      <c r="E26" s="149"/>
      <c r="F26" s="158"/>
      <c r="G26" s="182"/>
      <c r="H26" s="183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8" ht="15.75" thickBot="1">
      <c r="A27" s="47" t="s">
        <v>60</v>
      </c>
      <c r="B27" s="166" t="s">
        <v>61</v>
      </c>
      <c r="C27" s="167"/>
      <c r="D27" s="167"/>
      <c r="E27" s="168"/>
      <c r="F27" s="48">
        <f>SUM(G27:Q27)</f>
        <v>0</v>
      </c>
      <c r="G27" s="76"/>
      <c r="H27" s="69"/>
      <c r="I27" s="70" t="s">
        <v>37</v>
      </c>
      <c r="J27" s="70" t="s">
        <v>37</v>
      </c>
      <c r="K27" s="70" t="s">
        <v>37</v>
      </c>
      <c r="L27" s="70" t="s">
        <v>37</v>
      </c>
      <c r="M27" s="70" t="s">
        <v>37</v>
      </c>
      <c r="N27" s="70" t="s">
        <v>37</v>
      </c>
      <c r="O27" s="70" t="s">
        <v>37</v>
      </c>
      <c r="P27" s="70" t="s">
        <v>37</v>
      </c>
      <c r="Q27" s="70" t="s">
        <v>37</v>
      </c>
    </row>
    <row r="28" spans="1:18">
      <c r="A28" s="160">
        <v>5</v>
      </c>
      <c r="B28" s="162" t="s">
        <v>62</v>
      </c>
      <c r="C28" s="164" t="s">
        <v>86</v>
      </c>
      <c r="D28" s="165"/>
      <c r="E28" s="165"/>
      <c r="F28" s="165"/>
      <c r="G28" s="110">
        <v>13</v>
      </c>
      <c r="H28" s="110">
        <v>3</v>
      </c>
      <c r="I28" s="68" t="s">
        <v>37</v>
      </c>
      <c r="J28" s="68" t="s">
        <v>37</v>
      </c>
      <c r="K28" s="68" t="s">
        <v>37</v>
      </c>
      <c r="L28" s="68" t="s">
        <v>37</v>
      </c>
      <c r="M28" s="68" t="s">
        <v>37</v>
      </c>
      <c r="N28" s="68" t="s">
        <v>37</v>
      </c>
      <c r="O28" s="68" t="s">
        <v>37</v>
      </c>
      <c r="P28" s="68" t="s">
        <v>37</v>
      </c>
      <c r="Q28" s="68" t="s">
        <v>37</v>
      </c>
      <c r="R28" s="103"/>
    </row>
    <row r="29" spans="1:18" ht="19.5" customHeight="1" thickBot="1">
      <c r="A29" s="161"/>
      <c r="B29" s="163"/>
      <c r="C29" s="111" t="s">
        <v>38</v>
      </c>
      <c r="D29" s="112">
        <v>16</v>
      </c>
      <c r="E29" s="113"/>
      <c r="F29" s="114">
        <f>SUM(G29:Q29)</f>
        <v>0</v>
      </c>
      <c r="G29" s="115">
        <f>E29*0.44</f>
        <v>0</v>
      </c>
      <c r="H29" s="115">
        <f>E29*0.02</f>
        <v>0</v>
      </c>
      <c r="I29" s="70" t="s">
        <v>37</v>
      </c>
      <c r="J29" s="70" t="s">
        <v>37</v>
      </c>
      <c r="K29" s="70" t="s">
        <v>37</v>
      </c>
      <c r="L29" s="70" t="s">
        <v>37</v>
      </c>
      <c r="M29" s="70" t="s">
        <v>37</v>
      </c>
      <c r="N29" s="70" t="s">
        <v>37</v>
      </c>
      <c r="O29" s="70" t="s">
        <v>37</v>
      </c>
      <c r="P29" s="70" t="s">
        <v>37</v>
      </c>
      <c r="Q29" s="70" t="s">
        <v>37</v>
      </c>
    </row>
    <row r="30" spans="1:18">
      <c r="A30" s="160">
        <v>6</v>
      </c>
      <c r="B30" s="162" t="s">
        <v>63</v>
      </c>
      <c r="C30" s="164" t="s">
        <v>64</v>
      </c>
      <c r="D30" s="165"/>
      <c r="E30" s="165"/>
      <c r="F30" s="165"/>
      <c r="G30" s="116">
        <v>504</v>
      </c>
      <c r="H30" s="117">
        <v>3</v>
      </c>
      <c r="I30" s="118">
        <v>230</v>
      </c>
      <c r="J30" s="118">
        <v>125</v>
      </c>
      <c r="K30" s="118">
        <v>200</v>
      </c>
      <c r="L30" s="118">
        <v>135</v>
      </c>
      <c r="M30" s="118">
        <v>150</v>
      </c>
      <c r="N30" s="119">
        <v>187</v>
      </c>
      <c r="O30" s="118">
        <v>55</v>
      </c>
      <c r="P30" s="118">
        <v>62</v>
      </c>
      <c r="Q30" s="120">
        <v>27</v>
      </c>
    </row>
    <row r="31" spans="1:18" ht="24" customHeight="1" thickBot="1">
      <c r="A31" s="169"/>
      <c r="B31" s="170"/>
      <c r="C31" s="20" t="s">
        <v>38</v>
      </c>
      <c r="D31" s="96">
        <v>1719</v>
      </c>
      <c r="E31" s="35"/>
      <c r="F31" s="72">
        <f>D31*E31</f>
        <v>0</v>
      </c>
      <c r="G31" s="124"/>
      <c r="H31" s="39"/>
      <c r="I31" s="39"/>
      <c r="J31" s="39"/>
      <c r="K31" s="39"/>
      <c r="L31" s="39"/>
      <c r="M31" s="39"/>
      <c r="N31" s="39"/>
      <c r="O31" s="39"/>
      <c r="P31" s="39"/>
      <c r="Q31" s="40"/>
    </row>
    <row r="32" spans="1:18">
      <c r="A32" s="160">
        <v>7</v>
      </c>
      <c r="B32" s="162" t="s">
        <v>81</v>
      </c>
      <c r="C32" s="164" t="s">
        <v>78</v>
      </c>
      <c r="D32" s="165"/>
      <c r="E32" s="165"/>
      <c r="F32" s="165"/>
      <c r="G32" s="126">
        <v>5</v>
      </c>
      <c r="H32" s="127">
        <v>3</v>
      </c>
      <c r="I32" s="68" t="s">
        <v>37</v>
      </c>
      <c r="J32" s="68" t="s">
        <v>37</v>
      </c>
      <c r="K32" s="68" t="s">
        <v>37</v>
      </c>
      <c r="L32" s="68" t="s">
        <v>37</v>
      </c>
      <c r="M32" s="68" t="s">
        <v>37</v>
      </c>
      <c r="N32" s="68" t="s">
        <v>37</v>
      </c>
      <c r="O32" s="68" t="s">
        <v>37</v>
      </c>
      <c r="P32" s="68" t="s">
        <v>37</v>
      </c>
      <c r="Q32" s="128" t="s">
        <v>37</v>
      </c>
    </row>
    <row r="33" spans="1:17" ht="24" customHeight="1" thickBot="1">
      <c r="A33" s="161"/>
      <c r="B33" s="163"/>
      <c r="C33" s="111" t="s">
        <v>79</v>
      </c>
      <c r="D33" s="111">
        <v>8</v>
      </c>
      <c r="E33" s="113"/>
      <c r="F33" s="114">
        <f>SUM(G33:Q33)</f>
        <v>0</v>
      </c>
      <c r="G33" s="121">
        <f>$E$34*0.44</f>
        <v>0</v>
      </c>
      <c r="H33" s="129">
        <f>$E$34*0.02</f>
        <v>0</v>
      </c>
      <c r="I33" s="70" t="s">
        <v>37</v>
      </c>
      <c r="J33" s="70" t="s">
        <v>37</v>
      </c>
      <c r="K33" s="70" t="s">
        <v>37</v>
      </c>
      <c r="L33" s="70" t="s">
        <v>37</v>
      </c>
      <c r="M33" s="70" t="s">
        <v>37</v>
      </c>
      <c r="N33" s="70" t="s">
        <v>37</v>
      </c>
      <c r="O33" s="70" t="s">
        <v>37</v>
      </c>
      <c r="P33" s="70" t="s">
        <v>37</v>
      </c>
      <c r="Q33" s="130" t="s">
        <v>37</v>
      </c>
    </row>
    <row r="34" spans="1:17">
      <c r="A34" s="108" t="s">
        <v>65</v>
      </c>
      <c r="B34" s="138" t="s">
        <v>72</v>
      </c>
      <c r="C34" s="139"/>
      <c r="D34" s="139"/>
      <c r="E34" s="140"/>
      <c r="F34" s="125"/>
      <c r="G34" s="109"/>
      <c r="H34" s="122"/>
      <c r="I34" s="122"/>
      <c r="J34" s="122"/>
      <c r="K34" s="122"/>
      <c r="L34" s="122"/>
      <c r="M34" s="122"/>
      <c r="N34" s="122"/>
      <c r="O34" s="122"/>
      <c r="P34" s="122"/>
      <c r="Q34" s="123"/>
    </row>
    <row r="35" spans="1:17">
      <c r="A35" s="155" t="s">
        <v>66</v>
      </c>
      <c r="B35" s="147" t="s">
        <v>73</v>
      </c>
      <c r="C35" s="148"/>
      <c r="D35" s="148"/>
      <c r="E35" s="149"/>
      <c r="F35" s="157"/>
      <c r="G35" s="159"/>
      <c r="H35" s="145"/>
      <c r="I35" s="145"/>
      <c r="J35" s="145"/>
      <c r="K35" s="145"/>
      <c r="L35" s="145"/>
      <c r="M35" s="145"/>
      <c r="N35" s="145"/>
      <c r="O35" s="145"/>
      <c r="P35" s="145"/>
      <c r="Q35" s="146"/>
    </row>
    <row r="36" spans="1:17">
      <c r="A36" s="156"/>
      <c r="B36" s="147" t="s">
        <v>59</v>
      </c>
      <c r="C36" s="148"/>
      <c r="D36" s="148"/>
      <c r="E36" s="149"/>
      <c r="F36" s="158"/>
      <c r="G36" s="159"/>
      <c r="H36" s="145"/>
      <c r="I36" s="145"/>
      <c r="J36" s="145"/>
      <c r="K36" s="145"/>
      <c r="L36" s="145"/>
      <c r="M36" s="145"/>
      <c r="N36" s="145"/>
      <c r="O36" s="145"/>
      <c r="P36" s="145"/>
      <c r="Q36" s="146"/>
    </row>
    <row r="37" spans="1:17" ht="15.75" thickBot="1">
      <c r="A37" s="74" t="s">
        <v>67</v>
      </c>
      <c r="B37" s="150" t="s">
        <v>74</v>
      </c>
      <c r="C37" s="151"/>
      <c r="D37" s="151"/>
      <c r="E37" s="152"/>
      <c r="F37" s="75"/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8"/>
    </row>
    <row r="38" spans="1:17">
      <c r="A38" s="153" t="s">
        <v>68</v>
      </c>
      <c r="B38" s="154"/>
      <c r="C38" s="154"/>
      <c r="D38" s="154"/>
      <c r="E38" s="154"/>
      <c r="F38" s="79"/>
      <c r="G38" s="80"/>
      <c r="H38" s="81"/>
      <c r="I38" s="81"/>
      <c r="J38" s="81"/>
      <c r="K38" s="81"/>
      <c r="L38" s="81"/>
      <c r="M38" s="81"/>
      <c r="N38" s="93"/>
      <c r="O38" s="81"/>
      <c r="P38" s="81"/>
      <c r="Q38" s="82"/>
    </row>
    <row r="39" spans="1:17">
      <c r="A39" s="141" t="s">
        <v>69</v>
      </c>
      <c r="B39" s="142"/>
      <c r="C39" s="142"/>
      <c r="D39" s="142"/>
      <c r="E39" s="142"/>
      <c r="F39" s="83"/>
      <c r="G39" s="84"/>
      <c r="H39" s="85"/>
      <c r="I39" s="85"/>
      <c r="J39" s="85"/>
      <c r="K39" s="85"/>
      <c r="L39" s="85"/>
      <c r="M39" s="85"/>
      <c r="N39" s="94"/>
      <c r="O39" s="85"/>
      <c r="P39" s="85"/>
      <c r="Q39" s="86"/>
    </row>
    <row r="40" spans="1:17" ht="15.75" thickBot="1">
      <c r="A40" s="143" t="s">
        <v>70</v>
      </c>
      <c r="B40" s="144"/>
      <c r="C40" s="144"/>
      <c r="D40" s="144"/>
      <c r="E40" s="144"/>
      <c r="F40" s="87"/>
      <c r="G40" s="88"/>
      <c r="H40" s="89"/>
      <c r="I40" s="89"/>
      <c r="J40" s="89"/>
      <c r="K40" s="89"/>
      <c r="L40" s="89"/>
      <c r="M40" s="89"/>
      <c r="N40" s="95"/>
      <c r="O40" s="89"/>
      <c r="P40" s="89"/>
      <c r="Q40" s="90"/>
    </row>
    <row r="42" spans="1:17">
      <c r="B42" s="106" t="s">
        <v>83</v>
      </c>
    </row>
    <row r="43" spans="1:17">
      <c r="B43" s="107" t="s">
        <v>82</v>
      </c>
      <c r="C43" s="107"/>
      <c r="D43" s="107"/>
      <c r="E43" s="107"/>
      <c r="F43" s="107"/>
    </row>
    <row r="44" spans="1:17">
      <c r="B44" s="107" t="s">
        <v>80</v>
      </c>
      <c r="C44" s="107"/>
      <c r="D44" s="107"/>
      <c r="E44" s="107"/>
      <c r="F44" s="107"/>
      <c r="G44" s="105"/>
    </row>
  </sheetData>
  <mergeCells count="92">
    <mergeCell ref="E1:K1"/>
    <mergeCell ref="C2:L2"/>
    <mergeCell ref="A3:Q3"/>
    <mergeCell ref="A4:A5"/>
    <mergeCell ref="B4:B5"/>
    <mergeCell ref="C4:C5"/>
    <mergeCell ref="D4:D5"/>
    <mergeCell ref="E4:E5"/>
    <mergeCell ref="F4:F5"/>
    <mergeCell ref="G4:Q4"/>
    <mergeCell ref="M1:Q1"/>
    <mergeCell ref="A7:A8"/>
    <mergeCell ref="B7:B8"/>
    <mergeCell ref="C7:F7"/>
    <mergeCell ref="A9:A10"/>
    <mergeCell ref="B9:B10"/>
    <mergeCell ref="C9:F9"/>
    <mergeCell ref="A11:A12"/>
    <mergeCell ref="B11:B12"/>
    <mergeCell ref="C11:F11"/>
    <mergeCell ref="A13:A14"/>
    <mergeCell ref="B13:B14"/>
    <mergeCell ref="C13:F13"/>
    <mergeCell ref="K18:K19"/>
    <mergeCell ref="L18:L19"/>
    <mergeCell ref="A15:A16"/>
    <mergeCell ref="B15:B16"/>
    <mergeCell ref="C15:F15"/>
    <mergeCell ref="B17:E17"/>
    <mergeCell ref="A18:A19"/>
    <mergeCell ref="B18:E18"/>
    <mergeCell ref="F18:F19"/>
    <mergeCell ref="B19:E19"/>
    <mergeCell ref="G18:G19"/>
    <mergeCell ref="H18:H19"/>
    <mergeCell ref="I18:I19"/>
    <mergeCell ref="J18:J19"/>
    <mergeCell ref="M18:M19"/>
    <mergeCell ref="N18:N19"/>
    <mergeCell ref="O18:O19"/>
    <mergeCell ref="P18:P19"/>
    <mergeCell ref="Q18:Q19"/>
    <mergeCell ref="K25:K26"/>
    <mergeCell ref="L25:L26"/>
    <mergeCell ref="B20:E20"/>
    <mergeCell ref="A21:A22"/>
    <mergeCell ref="B21:B22"/>
    <mergeCell ref="C21:F21"/>
    <mergeCell ref="B24:E24"/>
    <mergeCell ref="A25:A26"/>
    <mergeCell ref="B25:E25"/>
    <mergeCell ref="F25:F26"/>
    <mergeCell ref="B26:E26"/>
    <mergeCell ref="G25:G26"/>
    <mergeCell ref="H25:H26"/>
    <mergeCell ref="I25:I26"/>
    <mergeCell ref="J25:J26"/>
    <mergeCell ref="M25:M26"/>
    <mergeCell ref="N25:N26"/>
    <mergeCell ref="O25:O26"/>
    <mergeCell ref="P25:P26"/>
    <mergeCell ref="Q25:Q26"/>
    <mergeCell ref="A32:A33"/>
    <mergeCell ref="B32:B33"/>
    <mergeCell ref="C32:F32"/>
    <mergeCell ref="B27:E27"/>
    <mergeCell ref="A28:A29"/>
    <mergeCell ref="B28:B29"/>
    <mergeCell ref="C28:F28"/>
    <mergeCell ref="A30:A31"/>
    <mergeCell ref="B30:B31"/>
    <mergeCell ref="C30:F30"/>
    <mergeCell ref="Q35:Q36"/>
    <mergeCell ref="B36:E36"/>
    <mergeCell ref="B37:E37"/>
    <mergeCell ref="A38:E38"/>
    <mergeCell ref="I35:I36"/>
    <mergeCell ref="J35:J36"/>
    <mergeCell ref="K35:K36"/>
    <mergeCell ref="L35:L36"/>
    <mergeCell ref="M35:M36"/>
    <mergeCell ref="N35:N36"/>
    <mergeCell ref="A35:A36"/>
    <mergeCell ref="B35:E35"/>
    <mergeCell ref="F35:F36"/>
    <mergeCell ref="G35:G36"/>
    <mergeCell ref="H35:H36"/>
    <mergeCell ref="B34:E34"/>
    <mergeCell ref="A39:E39"/>
    <mergeCell ref="A40:E40"/>
    <mergeCell ref="O35:O36"/>
    <mergeCell ref="P35:P36"/>
  </mergeCells>
  <pageMargins left="0.70866141732283472" right="0.70866141732283472" top="0.74803149606299213" bottom="0.74803149606299213" header="0.31496062992125984" footer="0.31496062992125984"/>
  <pageSetup paperSize="8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Lesczyńska</dc:creator>
  <cp:lastModifiedBy>Marta Hajdas</cp:lastModifiedBy>
  <cp:lastPrinted>2015-10-01T07:03:59Z</cp:lastPrinted>
  <dcterms:created xsi:type="dcterms:W3CDTF">2015-06-10T09:42:08Z</dcterms:created>
  <dcterms:modified xsi:type="dcterms:W3CDTF">2015-10-20T13:00:11Z</dcterms:modified>
</cp:coreProperties>
</file>